
<file path=[Content_Types].xml><?xml version="1.0" encoding="utf-8"?>
<Types xmlns="http://schemas.openxmlformats.org/package/2006/content-types">
  <Default Extension="emf" ContentType="image/x-e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3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D:\3. 유가희 회사\01. 자격검정센터\2025_자검\01. 출제감수\08. 5월정기\12. 기출공지\105_엑셀\"/>
    </mc:Choice>
  </mc:AlternateContent>
  <xr:revisionPtr revIDLastSave="0" documentId="13_ncr:1_{BC2C90D1-EB5C-4E0E-A30C-2353E2E9C997}" xr6:coauthVersionLast="47" xr6:coauthVersionMax="47" xr10:uidLastSave="{00000000-0000-0000-0000-000000000000}"/>
  <bookViews>
    <workbookView xWindow="-120" yWindow="-120" windowWidth="29040" windowHeight="15720" xr2:uid="{E15E2F63-3BC6-4CFD-BC2B-F50E6F1956B1}"/>
  </bookViews>
  <sheets>
    <sheet name="제1작업" sheetId="1" r:id="rId1"/>
    <sheet name="제2작업" sheetId="2" r:id="rId2"/>
    <sheet name="제3작업" sheetId="3" r:id="rId3"/>
    <sheet name="제4작업" sheetId="13" r:id="rId4"/>
  </sheets>
  <definedNames>
    <definedName name="_xlnm._FilterDatabase" localSheetId="1" hidden="1">제2작업!$B$2:$H$10</definedName>
    <definedName name="_xlnm.Criteria" localSheetId="1">제2작업!$B$14:$C$15</definedName>
    <definedName name="_xlnm.Extract" localSheetId="1">제2작업!$B$18:$E$18</definedName>
    <definedName name="구분">제1작업!$D$5:$D$12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5" i="3" l="1"/>
  <c r="H10" i="3"/>
  <c r="H6" i="3"/>
  <c r="H17" i="3" s="1"/>
  <c r="C16" i="3"/>
  <c r="C11" i="3"/>
  <c r="C7" i="3"/>
  <c r="C18" i="3" s="1"/>
  <c r="H11" i="2"/>
  <c r="E13" i="1"/>
  <c r="E14" i="1"/>
  <c r="J14" i="1"/>
  <c r="J5" i="1"/>
  <c r="J6" i="1"/>
  <c r="J7" i="1"/>
  <c r="J8" i="1"/>
  <c r="J9" i="1"/>
  <c r="J10" i="1"/>
  <c r="J11" i="1"/>
  <c r="J12" i="1"/>
  <c r="I5" i="1"/>
  <c r="I6" i="1"/>
  <c r="I7" i="1"/>
  <c r="I8" i="1"/>
  <c r="I9" i="1"/>
  <c r="I10" i="1"/>
  <c r="I11" i="1"/>
  <c r="I12" i="1"/>
  <c r="J13" i="1"/>
</calcChain>
</file>

<file path=xl/sharedStrings.xml><?xml version="1.0" encoding="utf-8"?>
<sst xmlns="http://schemas.openxmlformats.org/spreadsheetml/2006/main" count="121" uniqueCount="43">
  <si>
    <t>전체 개수</t>
  </si>
  <si>
    <t>전체 평균</t>
  </si>
  <si>
    <t>관리번호</t>
  </si>
  <si>
    <t>공연명</t>
  </si>
  <si>
    <t>공연일</t>
  </si>
  <si>
    <t>예매수량</t>
  </si>
  <si>
    <t>최대 예매수량</t>
  </si>
  <si>
    <t>종의 기원</t>
  </si>
  <si>
    <t>종의 기원</t>
    <phoneticPr fontId="2" type="noConversion"/>
  </si>
  <si>
    <t>백조의 호수</t>
    <phoneticPr fontId="2" type="noConversion"/>
  </si>
  <si>
    <t>킬링시저</t>
    <phoneticPr fontId="2" type="noConversion"/>
  </si>
  <si>
    <t>발레</t>
    <phoneticPr fontId="2" type="noConversion"/>
  </si>
  <si>
    <t>컨택트</t>
    <phoneticPr fontId="2" type="noConversion"/>
  </si>
  <si>
    <t>랑데부</t>
    <phoneticPr fontId="2" type="noConversion"/>
  </si>
  <si>
    <t>죽여주는 이야기</t>
    <phoneticPr fontId="2" type="noConversion"/>
  </si>
  <si>
    <t>갓</t>
    <phoneticPr fontId="2" type="noConversion"/>
  </si>
  <si>
    <t>붉은 정원</t>
    <phoneticPr fontId="2" type="noConversion"/>
  </si>
  <si>
    <t>뮤지컬</t>
    <phoneticPr fontId="2" type="noConversion"/>
  </si>
  <si>
    <t>연극</t>
    <phoneticPr fontId="2" type="noConversion"/>
  </si>
  <si>
    <t>구분</t>
    <phoneticPr fontId="2" type="noConversion"/>
  </si>
  <si>
    <t>공연지역</t>
    <phoneticPr fontId="2" type="noConversion"/>
  </si>
  <si>
    <t>C81-1</t>
    <phoneticPr fontId="2" type="noConversion"/>
  </si>
  <si>
    <t>S36-2</t>
    <phoneticPr fontId="2" type="noConversion"/>
  </si>
  <si>
    <t>G64-3</t>
    <phoneticPr fontId="2" type="noConversion"/>
  </si>
  <si>
    <t>J35-2</t>
    <phoneticPr fontId="2" type="noConversion"/>
  </si>
  <si>
    <t>L36-3</t>
    <phoneticPr fontId="2" type="noConversion"/>
  </si>
  <si>
    <t>J54-2</t>
    <phoneticPr fontId="2" type="noConversion"/>
  </si>
  <si>
    <t>P15-1</t>
    <phoneticPr fontId="2" type="noConversion"/>
  </si>
  <si>
    <t>F34-1</t>
    <phoneticPr fontId="2" type="noConversion"/>
  </si>
  <si>
    <t>예매순위</t>
    <phoneticPr fontId="2" type="noConversion"/>
  </si>
  <si>
    <t>공연시간(분)</t>
    <phoneticPr fontId="2" type="noConversion"/>
  </si>
  <si>
    <t>관람료
(단위:원)</t>
    <phoneticPr fontId="2" type="noConversion"/>
  </si>
  <si>
    <t>발레 공연 개수</t>
    <phoneticPr fontId="2" type="noConversion"/>
  </si>
  <si>
    <t>뮤지컬 공연 예매수량 합계</t>
    <phoneticPr fontId="2" type="noConversion"/>
  </si>
  <si>
    <t>뮤지컬 예매수량의 평균</t>
    <phoneticPr fontId="2" type="noConversion"/>
  </si>
  <si>
    <t>&lt;&gt;뮤지컬</t>
    <phoneticPr fontId="2" type="noConversion"/>
  </si>
  <si>
    <t>&gt;=100</t>
    <phoneticPr fontId="2" type="noConversion"/>
  </si>
  <si>
    <t>연극 개수</t>
  </si>
  <si>
    <t>발레 개수</t>
  </si>
  <si>
    <t>뮤지컬 개수</t>
  </si>
  <si>
    <t>연극 평균</t>
  </si>
  <si>
    <t>발레 평균</t>
  </si>
  <si>
    <t>뮤지컬 평균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</si>
</sst>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1" formatCode="_-* #,##0_-;\-* #,##0_-;_-* &quot;-&quot;_-;_-@_-"/>
    <numFmt numFmtId="176" formatCode="#,##0_ "/>
    <numFmt numFmtId="178" formatCode="0_);[Red]\(0\)"/>
    <numFmt numFmtId="179" formatCode="#,##0&quot;매&quot;"/>
  </numFmts>
  <fonts count="5" x14ac:knownFonts="1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1"/>
      <color theme="1"/>
      <name val="굴림"/>
      <family val="3"/>
      <charset val="129"/>
    </font>
    <font>
      <b/>
      <sz val="11"/>
      <color theme="1"/>
      <name val="굴림"/>
      <family val="3"/>
      <charset val="129"/>
    </font>
  </fonts>
  <fills count="3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medium">
        <color indexed="64"/>
      </top>
      <bottom/>
      <diagonal style="thin">
        <color auto="1"/>
      </diagonal>
    </border>
    <border diagonalUp="1" diagonalDown="1">
      <left style="thin">
        <color indexed="64"/>
      </left>
      <right style="thin">
        <color indexed="64"/>
      </right>
      <top/>
      <bottom style="medium">
        <color indexed="64"/>
      </bottom>
      <diagonal style="thin">
        <color auto="1"/>
      </diagonal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</cellStyleXfs>
  <cellXfs count="60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 wrapText="1"/>
    </xf>
    <xf numFmtId="176" fontId="3" fillId="0" borderId="0" xfId="0" applyNumberFormat="1" applyFont="1">
      <alignment vertical="center"/>
    </xf>
    <xf numFmtId="41" fontId="3" fillId="0" borderId="3" xfId="1" applyFont="1" applyBorder="1" applyAlignment="1">
      <alignment horizontal="right" vertical="center"/>
    </xf>
    <xf numFmtId="41" fontId="3" fillId="0" borderId="1" xfId="1" applyFont="1" applyBorder="1" applyAlignment="1">
      <alignment horizontal="right" vertical="center"/>
    </xf>
    <xf numFmtId="41" fontId="3" fillId="0" borderId="8" xfId="1" applyFont="1" applyBorder="1" applyAlignment="1">
      <alignment horizontal="right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14" fontId="3" fillId="0" borderId="3" xfId="0" applyNumberFormat="1" applyFont="1" applyBorder="1" applyAlignment="1">
      <alignment horizontal="center" vertical="center"/>
    </xf>
    <xf numFmtId="14" fontId="3" fillId="0" borderId="1" xfId="0" applyNumberFormat="1" applyFont="1" applyBorder="1" applyAlignment="1">
      <alignment horizontal="center" vertical="center"/>
    </xf>
    <xf numFmtId="14" fontId="3" fillId="0" borderId="8" xfId="0" applyNumberFormat="1" applyFont="1" applyBorder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3" fillId="2" borderId="10" xfId="0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14" fontId="3" fillId="0" borderId="0" xfId="0" applyNumberFormat="1" applyFont="1" applyAlignment="1">
      <alignment horizontal="center" vertical="center"/>
    </xf>
    <xf numFmtId="41" fontId="3" fillId="0" borderId="0" xfId="1" applyFont="1" applyBorder="1" applyAlignment="1">
      <alignment horizontal="right" vertical="center"/>
    </xf>
    <xf numFmtId="178" fontId="3" fillId="0" borderId="8" xfId="1" applyNumberFormat="1" applyFont="1" applyBorder="1" applyAlignment="1">
      <alignment horizontal="right" vertical="center"/>
    </xf>
    <xf numFmtId="178" fontId="3" fillId="0" borderId="3" xfId="1" applyNumberFormat="1" applyFont="1" applyBorder="1" applyAlignment="1">
      <alignment horizontal="right" vertical="center"/>
    </xf>
    <xf numFmtId="178" fontId="3" fillId="0" borderId="1" xfId="1" applyNumberFormat="1" applyFont="1" applyBorder="1" applyAlignment="1">
      <alignment horizontal="right" vertical="center"/>
    </xf>
    <xf numFmtId="41" fontId="3" fillId="0" borderId="9" xfId="1" applyFont="1" applyBorder="1" applyAlignment="1">
      <alignment horizontal="right" vertical="center"/>
    </xf>
    <xf numFmtId="41" fontId="3" fillId="0" borderId="23" xfId="1" applyFont="1" applyBorder="1" applyAlignment="1">
      <alignment horizontal="right" vertical="center"/>
    </xf>
    <xf numFmtId="41" fontId="3" fillId="0" borderId="22" xfId="1" applyFont="1" applyBorder="1" applyAlignment="1">
      <alignment horizontal="right" vertical="center"/>
    </xf>
    <xf numFmtId="179" fontId="3" fillId="0" borderId="3" xfId="1" applyNumberFormat="1" applyFont="1" applyBorder="1" applyAlignment="1">
      <alignment horizontal="right" vertical="center"/>
    </xf>
    <xf numFmtId="179" fontId="3" fillId="0" borderId="1" xfId="1" applyNumberFormat="1" applyFont="1" applyBorder="1" applyAlignment="1">
      <alignment horizontal="right" vertical="center"/>
    </xf>
    <xf numFmtId="179" fontId="3" fillId="0" borderId="8" xfId="1" applyNumberFormat="1" applyFont="1" applyBorder="1" applyAlignment="1">
      <alignment horizontal="right" vertical="center"/>
    </xf>
    <xf numFmtId="0" fontId="3" fillId="0" borderId="24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14" fontId="3" fillId="0" borderId="25" xfId="0" applyNumberFormat="1" applyFont="1" applyBorder="1" applyAlignment="1">
      <alignment horizontal="center" vertical="center"/>
    </xf>
    <xf numFmtId="178" fontId="3" fillId="0" borderId="25" xfId="1" applyNumberFormat="1" applyFont="1" applyBorder="1" applyAlignment="1">
      <alignment horizontal="right" vertical="center"/>
    </xf>
    <xf numFmtId="41" fontId="3" fillId="0" borderId="25" xfId="1" applyFont="1" applyBorder="1" applyAlignment="1">
      <alignment horizontal="right" vertical="center"/>
    </xf>
    <xf numFmtId="179" fontId="3" fillId="0" borderId="25" xfId="1" applyNumberFormat="1" applyFont="1" applyBorder="1" applyAlignment="1">
      <alignment horizontal="right" vertical="center"/>
    </xf>
    <xf numFmtId="41" fontId="3" fillId="0" borderId="1" xfId="1" applyFont="1" applyBorder="1">
      <alignment vertical="center"/>
    </xf>
    <xf numFmtId="14" fontId="4" fillId="0" borderId="1" xfId="0" applyNumberFormat="1" applyFont="1" applyBorder="1" applyAlignment="1">
      <alignment horizontal="center" vertical="center"/>
    </xf>
    <xf numFmtId="178" fontId="3" fillId="0" borderId="0" xfId="1" applyNumberFormat="1" applyFont="1" applyBorder="1" applyAlignment="1">
      <alignment horizontal="right" vertical="center"/>
    </xf>
    <xf numFmtId="179" fontId="3" fillId="0" borderId="0" xfId="1" applyNumberFormat="1" applyFont="1" applyBorder="1" applyAlignment="1">
      <alignment horizontal="right" vertical="center"/>
    </xf>
    <xf numFmtId="14" fontId="4" fillId="0" borderId="0" xfId="0" applyNumberFormat="1" applyFont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</cellXfs>
  <cellStyles count="2">
    <cellStyle name="쉼표 [0]" xfId="1" builtinId="6"/>
    <cellStyle name="표준" xfId="0" builtinId="0"/>
  </cellStyles>
  <dxfs count="3">
    <dxf>
      <font>
        <b/>
        <i val="0"/>
        <color rgb="FF0070C0"/>
      </font>
    </dxf>
    <dxf>
      <font>
        <b/>
        <i val="0"/>
        <color rgb="FF0070C0"/>
      </font>
    </dxf>
    <dxf>
      <font>
        <b/>
        <i val="0"/>
        <color rgb="FF0070C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chartsheet" Target="chartsheets/sheet1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microsoft.com/office/2011/relationships/chartColorStyle" Target="colors1.xml"/><Relationship Id="rId1" Type="http://schemas.microsoft.com/office/2011/relationships/chartStyle" Target="style1.xml"/><Relationship Id="rId4" Type="http://schemas.openxmlformats.org/officeDocument/2006/relationships/chartUserShapes" Target="../drawings/drawing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1" i="0" u="none" strike="noStrike" kern="1200" spc="0" baseline="0">
                <a:solidFill>
                  <a:schemeClr val="tx1"/>
                </a:solidFill>
                <a:latin typeface="굴림" panose="020B0600000101010101" pitchFamily="50" charset="-127"/>
                <a:ea typeface="굴림" panose="020B0600000101010101" pitchFamily="50" charset="-127"/>
                <a:cs typeface="+mn-cs"/>
              </a:defRPr>
            </a:pPr>
            <a:r>
              <a:rPr lang="ko-KR" altLang="en-US" sz="2000" b="1"/>
              <a:t>뮤지컬 및 연극 예매 현황</a:t>
            </a:r>
            <a:endParaRPr lang="ko-KR" sz="2000" b="1"/>
          </a:p>
        </c:rich>
      </c:tx>
      <c:overlay val="0"/>
      <c:spPr>
        <a:solidFill>
          <a:schemeClr val="bg1"/>
        </a:solidFill>
        <a:ln>
          <a:solidFill>
            <a:schemeClr val="tx1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1" i="0" u="none" strike="noStrike" kern="1200" spc="0" baseline="0">
              <a:solidFill>
                <a:schemeClr val="tx1"/>
              </a:solidFill>
              <a:latin typeface="굴림" panose="020B0600000101010101" pitchFamily="50" charset="-127"/>
              <a:ea typeface="굴림" panose="020B0600000101010101" pitchFamily="50" charset="-127"/>
              <a:cs typeface="+mn-cs"/>
            </a:defRPr>
          </a:pPr>
          <a:endParaRPr lang="ko-K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관람료(단위:원)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(제1작업!$C$5,제1작업!$C$7:$C$10,제1작업!$C$12)</c:f>
              <c:strCache>
                <c:ptCount val="6"/>
                <c:pt idx="0">
                  <c:v>종의 기원</c:v>
                </c:pt>
                <c:pt idx="1">
                  <c:v>킬링시저</c:v>
                </c:pt>
                <c:pt idx="2">
                  <c:v>랑데부</c:v>
                </c:pt>
                <c:pt idx="3">
                  <c:v>컨택트</c:v>
                </c:pt>
                <c:pt idx="4">
                  <c:v>죽여주는 이야기</c:v>
                </c:pt>
                <c:pt idx="5">
                  <c:v>붉은 정원</c:v>
                </c:pt>
              </c:strCache>
            </c:strRef>
          </c:cat>
          <c:val>
            <c:numRef>
              <c:f>(제1작업!$G$5,제1작업!$G$7:$G$10,제1작업!$G$12)</c:f>
              <c:numCache>
                <c:formatCode>_(* #,##0_);_(* \(#,##0\);_(* "-"_);_(@_)</c:formatCode>
                <c:ptCount val="6"/>
                <c:pt idx="0">
                  <c:v>66000</c:v>
                </c:pt>
                <c:pt idx="1">
                  <c:v>66000</c:v>
                </c:pt>
                <c:pt idx="2">
                  <c:v>70000</c:v>
                </c:pt>
                <c:pt idx="3">
                  <c:v>33000</c:v>
                </c:pt>
                <c:pt idx="4">
                  <c:v>50000</c:v>
                </c:pt>
                <c:pt idx="5">
                  <c:v>55000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07F-4120-87ED-57DE7F0BEE2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-25"/>
        <c:axId val="2058042783"/>
        <c:axId val="2058043199"/>
      </c:barChart>
      <c:lineChart>
        <c:grouping val="standard"/>
        <c:varyColors val="0"/>
        <c:ser>
          <c:idx val="1"/>
          <c:order val="1"/>
          <c:tx>
            <c:strRef>
              <c:f>제1작업!$H$4</c:f>
              <c:strCache>
                <c:ptCount val="1"/>
                <c:pt idx="0">
                  <c:v>예매수량</c:v>
                </c:pt>
              </c:strCache>
            </c:strRef>
          </c:tx>
          <c:spPr>
            <a:ln w="28575" cap="rnd">
              <a:solidFill>
                <a:srgbClr val="FF0000"/>
              </a:solidFill>
              <a:round/>
            </a:ln>
            <a:effectLst/>
          </c:spPr>
          <c:marker>
            <c:symbol val="diamond"/>
            <c:size val="10"/>
            <c:spPr>
              <a:solidFill>
                <a:srgbClr val="FF0000"/>
              </a:solidFill>
              <a:ln w="9525">
                <a:solidFill>
                  <a:srgbClr val="FF0000"/>
                </a:solidFill>
              </a:ln>
              <a:effectLst/>
            </c:spPr>
          </c:marker>
          <c:dLbls>
            <c:dLbl>
              <c:idx val="3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67B1-4C1E-A91D-46A18D75027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0" i="0" u="none" strike="noStrike" kern="1200" baseline="0">
                    <a:solidFill>
                      <a:schemeClr val="tx1"/>
                    </a:solidFill>
                    <a:latin typeface="굴림" panose="020B0600000101010101" pitchFamily="50" charset="-127"/>
                    <a:ea typeface="굴림" panose="020B0600000101010101" pitchFamily="50" charset="-127"/>
                    <a:cs typeface="+mn-cs"/>
                  </a:defRPr>
                </a:pPr>
                <a:endParaRPr lang="ko-K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(제1작업!$C$5,제1작업!$C$7:$C$10,제1작업!$C$12)</c:f>
              <c:strCache>
                <c:ptCount val="6"/>
                <c:pt idx="0">
                  <c:v>종의 기원</c:v>
                </c:pt>
                <c:pt idx="1">
                  <c:v>킬링시저</c:v>
                </c:pt>
                <c:pt idx="2">
                  <c:v>랑데부</c:v>
                </c:pt>
                <c:pt idx="3">
                  <c:v>컨택트</c:v>
                </c:pt>
                <c:pt idx="4">
                  <c:v>죽여주는 이야기</c:v>
                </c:pt>
                <c:pt idx="5">
                  <c:v>붉은 정원</c:v>
                </c:pt>
              </c:strCache>
            </c:strRef>
          </c:cat>
          <c:val>
            <c:numRef>
              <c:f>(제1작업!$H$5,제1작업!$H$7:$H$10,제1작업!$H$12)</c:f>
              <c:numCache>
                <c:formatCode>#,##0"매"</c:formatCode>
                <c:ptCount val="6"/>
                <c:pt idx="0">
                  <c:v>1214</c:v>
                </c:pt>
                <c:pt idx="1">
                  <c:v>780</c:v>
                </c:pt>
                <c:pt idx="2">
                  <c:v>955</c:v>
                </c:pt>
                <c:pt idx="3">
                  <c:v>1750</c:v>
                </c:pt>
                <c:pt idx="4">
                  <c:v>690</c:v>
                </c:pt>
                <c:pt idx="5">
                  <c:v>819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07F-4120-87ED-57DE7F0BEE2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4695983"/>
        <c:axId val="324693487"/>
      </c:lineChart>
      <c:catAx>
        <c:axId val="205804278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굴림" panose="020B0600000101010101" pitchFamily="50" charset="-127"/>
                <a:ea typeface="굴림" panose="020B0600000101010101" pitchFamily="50" charset="-127"/>
                <a:cs typeface="+mn-cs"/>
              </a:defRPr>
            </a:pPr>
            <a:endParaRPr lang="ko-KR"/>
          </a:p>
        </c:txPr>
        <c:crossAx val="2058043199"/>
        <c:crosses val="autoZero"/>
        <c:auto val="1"/>
        <c:lblAlgn val="ctr"/>
        <c:lblOffset val="100"/>
        <c:noMultiLvlLbl val="0"/>
      </c:catAx>
      <c:valAx>
        <c:axId val="205804319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/>
              </a:solidFill>
              <a:prstDash val="dash"/>
              <a:round/>
            </a:ln>
            <a:effectLst/>
          </c:spPr>
        </c:majorGridlines>
        <c:numFmt formatCode="_(* #,##0_);_(* \(#,##0\);_(* &quot;-&quot;_);_(@_)" sourceLinked="1"/>
        <c:majorTickMark val="none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굴림" panose="020B0600000101010101" pitchFamily="50" charset="-127"/>
                <a:ea typeface="굴림" panose="020B0600000101010101" pitchFamily="50" charset="-127"/>
                <a:cs typeface="+mn-cs"/>
              </a:defRPr>
            </a:pPr>
            <a:endParaRPr lang="ko-KR"/>
          </a:p>
        </c:txPr>
        <c:crossAx val="2058042783"/>
        <c:crosses val="autoZero"/>
        <c:crossBetween val="between"/>
      </c:valAx>
      <c:valAx>
        <c:axId val="324693487"/>
        <c:scaling>
          <c:orientation val="minMax"/>
        </c:scaling>
        <c:delete val="0"/>
        <c:axPos val="r"/>
        <c:numFmt formatCode="#,##0&quot;매&quot;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굴림" panose="020B0600000101010101" pitchFamily="50" charset="-127"/>
                <a:ea typeface="굴림" panose="020B0600000101010101" pitchFamily="50" charset="-127"/>
                <a:cs typeface="+mn-cs"/>
              </a:defRPr>
            </a:pPr>
            <a:endParaRPr lang="ko-KR"/>
          </a:p>
        </c:txPr>
        <c:crossAx val="324695983"/>
        <c:crosses val="max"/>
        <c:crossBetween val="between"/>
        <c:majorUnit val="500"/>
      </c:valAx>
      <c:catAx>
        <c:axId val="324695983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324693487"/>
        <c:crosses val="autoZero"/>
        <c:auto val="1"/>
        <c:lblAlgn val="ctr"/>
        <c:lblOffset val="100"/>
        <c:noMultiLvlLbl val="0"/>
      </c:catAx>
      <c:spPr>
        <a:solidFill>
          <a:schemeClr val="bg1"/>
        </a:solidFill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/>
              </a:solidFill>
              <a:latin typeface="굴림" panose="020B0600000101010101" pitchFamily="50" charset="-127"/>
              <a:ea typeface="굴림" panose="020B0600000101010101" pitchFamily="50" charset="-127"/>
              <a:cs typeface="+mn-cs"/>
            </a:defRPr>
          </a:pPr>
          <a:endParaRPr lang="ko-K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blipFill>
      <a:blip xmlns:r="http://schemas.openxmlformats.org/officeDocument/2006/relationships" r:embed="rId3"/>
      <a:tile tx="0" ty="0" sx="100000" sy="100000" flip="none" algn="tl"/>
    </a:blip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100">
          <a:solidFill>
            <a:schemeClr val="tx1"/>
          </a:solidFill>
          <a:latin typeface="굴림" panose="020B0600000101010101" pitchFamily="50" charset="-127"/>
          <a:ea typeface="굴림" panose="020B0600000101010101" pitchFamily="50" charset="-127"/>
        </a:defRPr>
      </a:pPr>
      <a:endParaRPr lang="ko-KR"/>
    </a:p>
  </c:txPr>
  <c:userShapes r:id="rId4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84752FA6-3370-4EBF-824F-A9E60716DFE2}">
  <sheetPr/>
  <sheetViews>
    <sheetView workbookViewId="0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93345</xdr:rowOff>
    </xdr:from>
    <xdr:to>
      <xdr:col>6</xdr:col>
      <xdr:colOff>441960</xdr:colOff>
      <xdr:row>2</xdr:row>
      <xdr:rowOff>222885</xdr:rowOff>
    </xdr:to>
    <xdr:sp macro="" textlink="">
      <xdr:nvSpPr>
        <xdr:cNvPr id="3" name="배지 2">
          <a:extLst>
            <a:ext uri="{FF2B5EF4-FFF2-40B4-BE49-F238E27FC236}">
              <a16:creationId xmlns:a16="http://schemas.microsoft.com/office/drawing/2014/main" id="{78DFF46E-FB59-4E31-AF69-1A53CBDBBD43}"/>
            </a:ext>
          </a:extLst>
        </xdr:cNvPr>
        <xdr:cNvSpPr/>
      </xdr:nvSpPr>
      <xdr:spPr>
        <a:xfrm>
          <a:off x="129540" y="93345"/>
          <a:ext cx="5402580" cy="754380"/>
        </a:xfrm>
        <a:prstGeom prst="plaque">
          <a:avLst/>
        </a:prstGeom>
        <a:solidFill>
          <a:srgbClr val="FFFF00"/>
        </a:solidFill>
        <a:effectLst>
          <a:outerShdw blurRad="50800" dist="38100" algn="l" rotWithShape="0">
            <a:prstClr val="black">
              <a:alpha val="40000"/>
            </a:prstClr>
          </a:outerShdw>
        </a:effectLst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ko-KR" altLang="en-US" sz="2400" b="1">
              <a:solidFill>
                <a:schemeClr val="tx1"/>
              </a:solidFill>
              <a:latin typeface="굴림" panose="020B0600000101010101" pitchFamily="50" charset="-127"/>
              <a:ea typeface="굴림" panose="020B0600000101010101" pitchFamily="50" charset="-127"/>
            </a:rPr>
            <a:t>공연 티켓 온라인 예매 현황</a:t>
          </a:r>
        </a:p>
      </xdr:txBody>
    </xdr:sp>
    <xdr:clientData/>
  </xdr:twoCellAnchor>
  <xdr:twoCellAnchor>
    <xdr:from>
      <xdr:col>7</xdr:col>
      <xdr:colOff>0</xdr:colOff>
      <xdr:row>0</xdr:row>
      <xdr:rowOff>100965</xdr:rowOff>
    </xdr:from>
    <xdr:to>
      <xdr:col>10</xdr:col>
      <xdr:colOff>0</xdr:colOff>
      <xdr:row>2</xdr:row>
      <xdr:rowOff>215265</xdr:rowOff>
    </xdr:to>
    <xdr:pic>
      <xdr:nvPicPr>
        <xdr:cNvPr id="5" name="그림 4">
          <a:extLst>
            <a:ext uri="{FF2B5EF4-FFF2-40B4-BE49-F238E27FC236}">
              <a16:creationId xmlns:a16="http://schemas.microsoft.com/office/drawing/2014/main" id="{F890804A-49C1-4447-AA8E-37F1E92AD4E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28360" y="100965"/>
          <a:ext cx="2499360" cy="7391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305925" cy="6076950"/>
    <xdr:graphicFrame macro="">
      <xdr:nvGraphicFramePr>
        <xdr:cNvPr id="2" name="차트 1">
          <a:extLst>
            <a:ext uri="{FF2B5EF4-FFF2-40B4-BE49-F238E27FC236}">
              <a16:creationId xmlns:a16="http://schemas.microsoft.com/office/drawing/2014/main" id="{5CFD02A5-5EE1-422D-B536-8788FE4ED579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0.7066</cdr:x>
      <cdr:y>0.14438</cdr:y>
    </cdr:from>
    <cdr:to>
      <cdr:x>0.86324</cdr:x>
      <cdr:y>0.23414</cdr:y>
    </cdr:to>
    <cdr:sp macro="" textlink="">
      <cdr:nvSpPr>
        <cdr:cNvPr id="2" name="말풍선: 모서리가 둥근 사각형 1">
          <a:extLst xmlns:a="http://schemas.openxmlformats.org/drawingml/2006/main">
            <a:ext uri="{FF2B5EF4-FFF2-40B4-BE49-F238E27FC236}">
              <a16:creationId xmlns:a16="http://schemas.microsoft.com/office/drawing/2014/main" id="{103A6C9A-1990-4F3E-9029-DBDCD9849205}"/>
            </a:ext>
          </a:extLst>
        </cdr:cNvPr>
        <cdr:cNvSpPr/>
      </cdr:nvSpPr>
      <cdr:spPr>
        <a:xfrm xmlns:a="http://schemas.openxmlformats.org/drawingml/2006/main">
          <a:off x="6575584" y="877403"/>
          <a:ext cx="1457680" cy="545467"/>
        </a:xfrm>
        <a:prstGeom xmlns:a="http://schemas.openxmlformats.org/drawingml/2006/main" prst="wedgeRoundRectCallout">
          <a:avLst>
            <a:gd name="adj1" fmla="val -87249"/>
            <a:gd name="adj2" fmla="val -612"/>
            <a:gd name="adj3" fmla="val 16667"/>
          </a:avLst>
        </a:prstGeom>
        <a:solidFill xmlns:a="http://schemas.openxmlformats.org/drawingml/2006/main">
          <a:schemeClr val="bg1"/>
        </a:solidFill>
      </cdr:spPr>
      <cdr:style>
        <a:lnRef xmlns:a="http://schemas.openxmlformats.org/drawingml/2006/main" idx="2">
          <a:schemeClr val="accent1">
            <a:shade val="15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anchor="ctr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ko-KR" altLang="en-US">
              <a:solidFill>
                <a:schemeClr val="tx1"/>
              </a:solidFill>
              <a:latin typeface="굴림" panose="020B0600000101010101" pitchFamily="50" charset="-127"/>
              <a:ea typeface="굴림" panose="020B0600000101010101" pitchFamily="50" charset="-127"/>
            </a:rPr>
            <a:t>최다 예매수량</a:t>
          </a:r>
          <a:endParaRPr lang="ko-KR">
            <a:solidFill>
              <a:schemeClr val="tx1"/>
            </a:solidFill>
            <a:latin typeface="굴림" panose="020B0600000101010101" pitchFamily="50" charset="-127"/>
            <a:ea typeface="굴림" panose="020B0600000101010101" pitchFamily="50" charset="-127"/>
          </a:endParaRPr>
        </a:p>
      </cdr:txBody>
    </cdr:sp>
  </cdr:relSizeAnchor>
</c:userShape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F144A6-C306-4344-8BC3-1CD845701770}">
  <dimension ref="B1:L14"/>
  <sheetViews>
    <sheetView tabSelected="1" zoomScaleNormal="100" workbookViewId="0">
      <selection activeCell="O28" sqref="O28"/>
    </sheetView>
  </sheetViews>
  <sheetFormatPr defaultColWidth="8.75" defaultRowHeight="13.5" x14ac:dyDescent="0.3"/>
  <cols>
    <col min="1" max="1" width="1.75" style="1" customWidth="1"/>
    <col min="2" max="2" width="9.25" style="1" customWidth="1"/>
    <col min="3" max="3" width="17.125" style="1" customWidth="1"/>
    <col min="4" max="4" width="11.125" style="1" customWidth="1"/>
    <col min="5" max="5" width="13.875" style="1" customWidth="1"/>
    <col min="6" max="7" width="11" style="1" customWidth="1"/>
    <col min="8" max="10" width="11.5" style="1" customWidth="1"/>
    <col min="11" max="11" width="8.75" style="1"/>
    <col min="12" max="12" width="10.25" style="1" bestFit="1" customWidth="1"/>
    <col min="13" max="16384" width="8.75" style="1"/>
  </cols>
  <sheetData>
    <row r="1" spans="2:12" ht="24.6" customHeight="1" x14ac:dyDescent="0.3"/>
    <row r="2" spans="2:12" ht="24.6" customHeight="1" x14ac:dyDescent="0.3"/>
    <row r="3" spans="2:12" ht="24.6" customHeight="1" thickBot="1" x14ac:dyDescent="0.35"/>
    <row r="4" spans="2:12" ht="27.75" thickBot="1" x14ac:dyDescent="0.35">
      <c r="B4" s="21" t="s">
        <v>2</v>
      </c>
      <c r="C4" s="22" t="s">
        <v>3</v>
      </c>
      <c r="D4" s="22" t="s">
        <v>19</v>
      </c>
      <c r="E4" s="22" t="s">
        <v>4</v>
      </c>
      <c r="F4" s="23" t="s">
        <v>30</v>
      </c>
      <c r="G4" s="23" t="s">
        <v>31</v>
      </c>
      <c r="H4" s="23" t="s">
        <v>5</v>
      </c>
      <c r="I4" s="22" t="s">
        <v>20</v>
      </c>
      <c r="J4" s="24" t="s">
        <v>29</v>
      </c>
    </row>
    <row r="5" spans="2:12" ht="21" customHeight="1" x14ac:dyDescent="0.3">
      <c r="B5" s="2" t="s">
        <v>21</v>
      </c>
      <c r="C5" s="3" t="s">
        <v>8</v>
      </c>
      <c r="D5" s="17" t="s">
        <v>17</v>
      </c>
      <c r="E5" s="17">
        <v>45820</v>
      </c>
      <c r="F5" s="30">
        <v>120</v>
      </c>
      <c r="G5" s="11">
        <v>66000</v>
      </c>
      <c r="H5" s="35">
        <v>1214</v>
      </c>
      <c r="I5" s="3" t="str">
        <f t="shared" ref="I5:I12" si="0">CHOOSE(RIGHT(B5,1),"서울","부산","대전")</f>
        <v>서울</v>
      </c>
      <c r="J5" s="4">
        <f t="shared" ref="J5:J12" si="1">IF(_xlfn.RANK.EQ(H5,$H$5:$H$12)&lt;=3,_xlfn.RANK.EQ(H5,$H$5:$H$12),"")</f>
        <v>3</v>
      </c>
      <c r="L5" s="20"/>
    </row>
    <row r="6" spans="2:12" ht="21" customHeight="1" x14ac:dyDescent="0.3">
      <c r="B6" s="5" t="s">
        <v>22</v>
      </c>
      <c r="C6" s="16" t="s">
        <v>9</v>
      </c>
      <c r="D6" s="18" t="s">
        <v>11</v>
      </c>
      <c r="E6" s="18">
        <v>45808</v>
      </c>
      <c r="F6" s="31">
        <v>130</v>
      </c>
      <c r="G6" s="12">
        <v>100000</v>
      </c>
      <c r="H6" s="36">
        <v>800</v>
      </c>
      <c r="I6" s="16" t="str">
        <f t="shared" si="0"/>
        <v>부산</v>
      </c>
      <c r="J6" s="6" t="str">
        <f t="shared" si="1"/>
        <v/>
      </c>
    </row>
    <row r="7" spans="2:12" ht="21" customHeight="1" x14ac:dyDescent="0.3">
      <c r="B7" s="5" t="s">
        <v>23</v>
      </c>
      <c r="C7" s="16" t="s">
        <v>10</v>
      </c>
      <c r="D7" s="18" t="s">
        <v>18</v>
      </c>
      <c r="E7" s="18">
        <v>45865</v>
      </c>
      <c r="F7" s="31">
        <v>100</v>
      </c>
      <c r="G7" s="12">
        <v>66000</v>
      </c>
      <c r="H7" s="36">
        <v>780</v>
      </c>
      <c r="I7" s="16" t="str">
        <f t="shared" si="0"/>
        <v>대전</v>
      </c>
      <c r="J7" s="6" t="str">
        <f t="shared" si="1"/>
        <v/>
      </c>
    </row>
    <row r="8" spans="2:12" ht="21" customHeight="1" x14ac:dyDescent="0.3">
      <c r="B8" s="5" t="s">
        <v>24</v>
      </c>
      <c r="C8" s="16" t="s">
        <v>13</v>
      </c>
      <c r="D8" s="18" t="s">
        <v>18</v>
      </c>
      <c r="E8" s="18">
        <v>45792</v>
      </c>
      <c r="F8" s="31">
        <v>100</v>
      </c>
      <c r="G8" s="12">
        <v>70000</v>
      </c>
      <c r="H8" s="36">
        <v>955</v>
      </c>
      <c r="I8" s="16" t="str">
        <f t="shared" si="0"/>
        <v>부산</v>
      </c>
      <c r="J8" s="6" t="str">
        <f t="shared" si="1"/>
        <v/>
      </c>
    </row>
    <row r="9" spans="2:12" ht="21" customHeight="1" x14ac:dyDescent="0.3">
      <c r="B9" s="5" t="s">
        <v>25</v>
      </c>
      <c r="C9" s="16" t="s">
        <v>12</v>
      </c>
      <c r="D9" s="18" t="s">
        <v>17</v>
      </c>
      <c r="E9" s="18">
        <v>45829</v>
      </c>
      <c r="F9" s="31">
        <v>100</v>
      </c>
      <c r="G9" s="12">
        <v>33000</v>
      </c>
      <c r="H9" s="36">
        <v>1750</v>
      </c>
      <c r="I9" s="16" t="str">
        <f t="shared" si="0"/>
        <v>대전</v>
      </c>
      <c r="J9" s="6">
        <f t="shared" si="1"/>
        <v>1</v>
      </c>
      <c r="L9" s="10"/>
    </row>
    <row r="10" spans="2:12" ht="21" customHeight="1" x14ac:dyDescent="0.3">
      <c r="B10" s="5" t="s">
        <v>26</v>
      </c>
      <c r="C10" s="16" t="s">
        <v>14</v>
      </c>
      <c r="D10" s="18" t="s">
        <v>18</v>
      </c>
      <c r="E10" s="18">
        <v>45806</v>
      </c>
      <c r="F10" s="31">
        <v>90</v>
      </c>
      <c r="G10" s="12">
        <v>50000</v>
      </c>
      <c r="H10" s="36">
        <v>690</v>
      </c>
      <c r="I10" s="16" t="str">
        <f t="shared" si="0"/>
        <v>부산</v>
      </c>
      <c r="J10" s="6" t="str">
        <f t="shared" si="1"/>
        <v/>
      </c>
    </row>
    <row r="11" spans="2:12" ht="21" customHeight="1" x14ac:dyDescent="0.3">
      <c r="B11" s="5" t="s">
        <v>27</v>
      </c>
      <c r="C11" s="16" t="s">
        <v>15</v>
      </c>
      <c r="D11" s="18" t="s">
        <v>11</v>
      </c>
      <c r="E11" s="18">
        <v>45860</v>
      </c>
      <c r="F11" s="31">
        <v>70</v>
      </c>
      <c r="G11" s="12">
        <v>30000</v>
      </c>
      <c r="H11" s="36">
        <v>1450</v>
      </c>
      <c r="I11" s="16" t="str">
        <f t="shared" si="0"/>
        <v>서울</v>
      </c>
      <c r="J11" s="6">
        <f t="shared" si="1"/>
        <v>2</v>
      </c>
    </row>
    <row r="12" spans="2:12" ht="21" customHeight="1" thickBot="1" x14ac:dyDescent="0.35">
      <c r="B12" s="14" t="s">
        <v>28</v>
      </c>
      <c r="C12" s="15" t="s">
        <v>16</v>
      </c>
      <c r="D12" s="19" t="s">
        <v>17</v>
      </c>
      <c r="E12" s="19">
        <v>45818</v>
      </c>
      <c r="F12" s="29">
        <v>100</v>
      </c>
      <c r="G12" s="13">
        <v>55000</v>
      </c>
      <c r="H12" s="37">
        <v>819</v>
      </c>
      <c r="I12" s="15" t="str">
        <f t="shared" si="0"/>
        <v>서울</v>
      </c>
      <c r="J12" s="7" t="str">
        <f t="shared" si="1"/>
        <v/>
      </c>
    </row>
    <row r="13" spans="2:12" ht="21" customHeight="1" x14ac:dyDescent="0.3">
      <c r="B13" s="49" t="s">
        <v>33</v>
      </c>
      <c r="C13" s="50"/>
      <c r="D13" s="51"/>
      <c r="E13" s="34">
        <f>DSUM(B4:H12,H4,D4:D5)</f>
        <v>3783</v>
      </c>
      <c r="F13" s="52"/>
      <c r="G13" s="54" t="s">
        <v>6</v>
      </c>
      <c r="H13" s="50"/>
      <c r="I13" s="51"/>
      <c r="J13" s="33">
        <f>MAX(H5:H12)</f>
        <v>1750</v>
      </c>
    </row>
    <row r="14" spans="2:12" ht="27.75" thickBot="1" x14ac:dyDescent="0.35">
      <c r="B14" s="55" t="s">
        <v>32</v>
      </c>
      <c r="C14" s="56"/>
      <c r="D14" s="57"/>
      <c r="E14" s="29" t="str">
        <f>COUNTIF(구분,"발레")&amp;"개"</f>
        <v>2개</v>
      </c>
      <c r="F14" s="53"/>
      <c r="G14" s="8" t="s">
        <v>3</v>
      </c>
      <c r="H14" s="15" t="s">
        <v>7</v>
      </c>
      <c r="I14" s="9" t="s">
        <v>31</v>
      </c>
      <c r="J14" s="32">
        <f>VLOOKUP(H14,C5:H12,5,0)</f>
        <v>66000</v>
      </c>
    </row>
  </sheetData>
  <sortState xmlns:xlrd2="http://schemas.microsoft.com/office/spreadsheetml/2017/richdata2" ref="A5:L12">
    <sortCondition ref="A5:A12"/>
  </sortState>
  <mergeCells count="4">
    <mergeCell ref="B13:D13"/>
    <mergeCell ref="B14:D14"/>
    <mergeCell ref="G13:I13"/>
    <mergeCell ref="F13:F14"/>
  </mergeCells>
  <phoneticPr fontId="2" type="noConversion"/>
  <conditionalFormatting sqref="B5:J12">
    <cfRule type="expression" dxfId="2" priority="2">
      <formula>$H5&gt;=1000</formula>
    </cfRule>
  </conditionalFormatting>
  <dataValidations count="1">
    <dataValidation type="list" allowBlank="1" showInputMessage="1" showErrorMessage="1" sqref="H14" xr:uid="{DA7844EC-83AB-4A19-8B3F-6E9F25EC7F92}">
      <formula1>$C$5:$C$12</formula1>
    </dataValidation>
  </dataValidation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34D7E1-A6FC-4AE7-B03A-90E392E94121}">
  <dimension ref="B1:H21"/>
  <sheetViews>
    <sheetView zoomScaleNormal="100" workbookViewId="0">
      <selection activeCell="K25" sqref="K25"/>
    </sheetView>
  </sheetViews>
  <sheetFormatPr defaultColWidth="8.75" defaultRowHeight="13.5" x14ac:dyDescent="0.3"/>
  <cols>
    <col min="1" max="1" width="1.75" style="1" customWidth="1"/>
    <col min="2" max="2" width="9.25" style="1" customWidth="1"/>
    <col min="3" max="3" width="17.125" style="1" customWidth="1"/>
    <col min="4" max="4" width="11.125" style="1" customWidth="1"/>
    <col min="5" max="5" width="13.875" style="1" customWidth="1"/>
    <col min="6" max="8" width="11" style="1" customWidth="1"/>
    <col min="9" max="16384" width="8.75" style="1"/>
  </cols>
  <sheetData>
    <row r="1" spans="2:8" ht="14.25" thickBot="1" x14ac:dyDescent="0.35"/>
    <row r="2" spans="2:8" ht="27.75" thickBot="1" x14ac:dyDescent="0.35">
      <c r="B2" s="21" t="s">
        <v>2</v>
      </c>
      <c r="C2" s="22" t="s">
        <v>3</v>
      </c>
      <c r="D2" s="22" t="s">
        <v>19</v>
      </c>
      <c r="E2" s="22" t="s">
        <v>4</v>
      </c>
      <c r="F2" s="23" t="s">
        <v>30</v>
      </c>
      <c r="G2" s="23" t="s">
        <v>31</v>
      </c>
      <c r="H2" s="23" t="s">
        <v>5</v>
      </c>
    </row>
    <row r="3" spans="2:8" x14ac:dyDescent="0.3">
      <c r="B3" s="2" t="s">
        <v>21</v>
      </c>
      <c r="C3" s="3" t="s">
        <v>8</v>
      </c>
      <c r="D3" s="17" t="s">
        <v>17</v>
      </c>
      <c r="E3" s="17">
        <v>45820</v>
      </c>
      <c r="F3" s="30">
        <v>120</v>
      </c>
      <c r="G3" s="11">
        <v>66000</v>
      </c>
      <c r="H3" s="35">
        <v>1330.9999999999957</v>
      </c>
    </row>
    <row r="4" spans="2:8" x14ac:dyDescent="0.3">
      <c r="B4" s="5" t="s">
        <v>22</v>
      </c>
      <c r="C4" s="16" t="s">
        <v>9</v>
      </c>
      <c r="D4" s="18" t="s">
        <v>11</v>
      </c>
      <c r="E4" s="18">
        <v>45808</v>
      </c>
      <c r="F4" s="31">
        <v>130</v>
      </c>
      <c r="G4" s="12">
        <v>100000</v>
      </c>
      <c r="H4" s="36">
        <v>800</v>
      </c>
    </row>
    <row r="5" spans="2:8" x14ac:dyDescent="0.3">
      <c r="B5" s="5" t="s">
        <v>23</v>
      </c>
      <c r="C5" s="16" t="s">
        <v>10</v>
      </c>
      <c r="D5" s="18" t="s">
        <v>18</v>
      </c>
      <c r="E5" s="18">
        <v>45865</v>
      </c>
      <c r="F5" s="31">
        <v>100</v>
      </c>
      <c r="G5" s="12">
        <v>66000</v>
      </c>
      <c r="H5" s="36">
        <v>780</v>
      </c>
    </row>
    <row r="6" spans="2:8" x14ac:dyDescent="0.3">
      <c r="B6" s="5" t="s">
        <v>24</v>
      </c>
      <c r="C6" s="16" t="s">
        <v>13</v>
      </c>
      <c r="D6" s="18" t="s">
        <v>18</v>
      </c>
      <c r="E6" s="18">
        <v>45792</v>
      </c>
      <c r="F6" s="31">
        <v>100</v>
      </c>
      <c r="G6" s="12">
        <v>70000</v>
      </c>
      <c r="H6" s="36">
        <v>955</v>
      </c>
    </row>
    <row r="7" spans="2:8" x14ac:dyDescent="0.3">
      <c r="B7" s="5" t="s">
        <v>25</v>
      </c>
      <c r="C7" s="16" t="s">
        <v>12</v>
      </c>
      <c r="D7" s="18" t="s">
        <v>17</v>
      </c>
      <c r="E7" s="18">
        <v>45829</v>
      </c>
      <c r="F7" s="31">
        <v>100</v>
      </c>
      <c r="G7" s="12">
        <v>33000</v>
      </c>
      <c r="H7" s="36">
        <v>1750</v>
      </c>
    </row>
    <row r="8" spans="2:8" x14ac:dyDescent="0.3">
      <c r="B8" s="5" t="s">
        <v>26</v>
      </c>
      <c r="C8" s="16" t="s">
        <v>14</v>
      </c>
      <c r="D8" s="18" t="s">
        <v>18</v>
      </c>
      <c r="E8" s="18">
        <v>45806</v>
      </c>
      <c r="F8" s="31">
        <v>90</v>
      </c>
      <c r="G8" s="12">
        <v>50000</v>
      </c>
      <c r="H8" s="36">
        <v>690</v>
      </c>
    </row>
    <row r="9" spans="2:8" x14ac:dyDescent="0.3">
      <c r="B9" s="5" t="s">
        <v>27</v>
      </c>
      <c r="C9" s="16" t="s">
        <v>15</v>
      </c>
      <c r="D9" s="18" t="s">
        <v>11</v>
      </c>
      <c r="E9" s="18">
        <v>45860</v>
      </c>
      <c r="F9" s="31">
        <v>70</v>
      </c>
      <c r="G9" s="12">
        <v>30000</v>
      </c>
      <c r="H9" s="36">
        <v>1450</v>
      </c>
    </row>
    <row r="10" spans="2:8" x14ac:dyDescent="0.3">
      <c r="B10" s="38" t="s">
        <v>28</v>
      </c>
      <c r="C10" s="39" t="s">
        <v>16</v>
      </c>
      <c r="D10" s="40" t="s">
        <v>17</v>
      </c>
      <c r="E10" s="18">
        <v>45818</v>
      </c>
      <c r="F10" s="41">
        <v>100</v>
      </c>
      <c r="G10" s="42">
        <v>55000</v>
      </c>
      <c r="H10" s="43">
        <v>819</v>
      </c>
    </row>
    <row r="11" spans="2:8" x14ac:dyDescent="0.3">
      <c r="B11" s="58" t="s">
        <v>34</v>
      </c>
      <c r="C11" s="58"/>
      <c r="D11" s="58"/>
      <c r="E11" s="59"/>
      <c r="F11" s="58"/>
      <c r="G11" s="58"/>
      <c r="H11" s="44">
        <f>DAVERAGE(B2:H10,H2,D2:D3)</f>
        <v>1299.9999999999984</v>
      </c>
    </row>
    <row r="13" spans="2:8" ht="14.25" thickBot="1" x14ac:dyDescent="0.35"/>
    <row r="14" spans="2:8" ht="14.25" thickBot="1" x14ac:dyDescent="0.35">
      <c r="B14" s="22" t="s">
        <v>19</v>
      </c>
      <c r="C14" s="23" t="s">
        <v>30</v>
      </c>
    </row>
    <row r="15" spans="2:8" x14ac:dyDescent="0.3">
      <c r="B15" s="1" t="s">
        <v>35</v>
      </c>
      <c r="C15" s="1" t="s">
        <v>36</v>
      </c>
    </row>
    <row r="17" spans="2:5" ht="14.25" thickBot="1" x14ac:dyDescent="0.35"/>
    <row r="18" spans="2:5" ht="27.75" thickBot="1" x14ac:dyDescent="0.35">
      <c r="B18" s="21" t="s">
        <v>2</v>
      </c>
      <c r="C18" s="22" t="s">
        <v>4</v>
      </c>
      <c r="D18" s="23" t="s">
        <v>31</v>
      </c>
      <c r="E18" s="23" t="s">
        <v>5</v>
      </c>
    </row>
    <row r="19" spans="2:5" x14ac:dyDescent="0.3">
      <c r="B19" s="5" t="s">
        <v>22</v>
      </c>
      <c r="C19" s="18">
        <v>45808</v>
      </c>
      <c r="D19" s="12">
        <v>100000</v>
      </c>
      <c r="E19" s="36">
        <v>800</v>
      </c>
    </row>
    <row r="20" spans="2:5" x14ac:dyDescent="0.3">
      <c r="B20" s="5" t="s">
        <v>23</v>
      </c>
      <c r="C20" s="18">
        <v>45865</v>
      </c>
      <c r="D20" s="12">
        <v>66000</v>
      </c>
      <c r="E20" s="36">
        <v>780</v>
      </c>
    </row>
    <row r="21" spans="2:5" x14ac:dyDescent="0.3">
      <c r="B21" s="5" t="s">
        <v>24</v>
      </c>
      <c r="C21" s="18">
        <v>45792</v>
      </c>
      <c r="D21" s="12">
        <v>70000</v>
      </c>
      <c r="E21" s="36">
        <v>955</v>
      </c>
    </row>
  </sheetData>
  <mergeCells count="1">
    <mergeCell ref="B11:G11"/>
  </mergeCells>
  <phoneticPr fontId="2" type="noConversion"/>
  <conditionalFormatting sqref="B3:H10">
    <cfRule type="expression" dxfId="1" priority="1">
      <formula>$H3&gt;=1000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D79EF8-55BF-4225-A82B-2B38B608814A}">
  <dimension ref="B1:H18"/>
  <sheetViews>
    <sheetView zoomScaleNormal="100" workbookViewId="0">
      <selection activeCell="M10" sqref="M10"/>
    </sheetView>
  </sheetViews>
  <sheetFormatPr defaultColWidth="8.75" defaultRowHeight="13.5" x14ac:dyDescent="0.3"/>
  <cols>
    <col min="1" max="1" width="1.75" style="1" customWidth="1"/>
    <col min="2" max="2" width="9.25" style="1" customWidth="1"/>
    <col min="3" max="3" width="17.125" style="1" customWidth="1"/>
    <col min="4" max="4" width="13.125" style="1" customWidth="1"/>
    <col min="5" max="5" width="13.875" style="1" customWidth="1"/>
    <col min="6" max="8" width="11" style="1" customWidth="1"/>
    <col min="9" max="16384" width="8.75" style="1"/>
  </cols>
  <sheetData>
    <row r="1" spans="2:8" ht="14.25" thickBot="1" x14ac:dyDescent="0.35"/>
    <row r="2" spans="2:8" ht="27.75" thickBot="1" x14ac:dyDescent="0.35">
      <c r="B2" s="21" t="s">
        <v>2</v>
      </c>
      <c r="C2" s="22" t="s">
        <v>3</v>
      </c>
      <c r="D2" s="22" t="s">
        <v>19</v>
      </c>
      <c r="E2" s="22" t="s">
        <v>4</v>
      </c>
      <c r="F2" s="23" t="s">
        <v>30</v>
      </c>
      <c r="G2" s="23" t="s">
        <v>31</v>
      </c>
      <c r="H2" s="23" t="s">
        <v>5</v>
      </c>
    </row>
    <row r="3" spans="2:8" x14ac:dyDescent="0.3">
      <c r="B3" s="2" t="s">
        <v>23</v>
      </c>
      <c r="C3" s="3" t="s">
        <v>10</v>
      </c>
      <c r="D3" s="17" t="s">
        <v>18</v>
      </c>
      <c r="E3" s="17">
        <v>45865</v>
      </c>
      <c r="F3" s="30">
        <v>100</v>
      </c>
      <c r="G3" s="11">
        <v>66000</v>
      </c>
      <c r="H3" s="35">
        <v>780</v>
      </c>
    </row>
    <row r="4" spans="2:8" x14ac:dyDescent="0.3">
      <c r="B4" s="5" t="s">
        <v>24</v>
      </c>
      <c r="C4" s="16" t="s">
        <v>13</v>
      </c>
      <c r="D4" s="18" t="s">
        <v>18</v>
      </c>
      <c r="E4" s="18">
        <v>45792</v>
      </c>
      <c r="F4" s="31">
        <v>100</v>
      </c>
      <c r="G4" s="12">
        <v>70000</v>
      </c>
      <c r="H4" s="36">
        <v>955</v>
      </c>
    </row>
    <row r="5" spans="2:8" x14ac:dyDescent="0.3">
      <c r="B5" s="5" t="s">
        <v>26</v>
      </c>
      <c r="C5" s="16" t="s">
        <v>14</v>
      </c>
      <c r="D5" s="18" t="s">
        <v>18</v>
      </c>
      <c r="E5" s="18">
        <v>45806</v>
      </c>
      <c r="F5" s="31">
        <v>90</v>
      </c>
      <c r="G5" s="12">
        <v>50000</v>
      </c>
      <c r="H5" s="36">
        <v>690</v>
      </c>
    </row>
    <row r="6" spans="2:8" x14ac:dyDescent="0.3">
      <c r="B6" s="5"/>
      <c r="C6" s="16"/>
      <c r="D6" s="25" t="s">
        <v>40</v>
      </c>
      <c r="E6" s="18"/>
      <c r="F6" s="31"/>
      <c r="G6" s="12"/>
      <c r="H6" s="36">
        <f>SUBTOTAL(1,H3:H5)</f>
        <v>808.33333333333337</v>
      </c>
    </row>
    <row r="7" spans="2:8" x14ac:dyDescent="0.3">
      <c r="B7" s="5"/>
      <c r="C7" s="16">
        <f>SUBTOTAL(3,C3:C5)</f>
        <v>3</v>
      </c>
      <c r="D7" s="25" t="s">
        <v>37</v>
      </c>
      <c r="E7" s="18"/>
      <c r="F7" s="31"/>
      <c r="G7" s="12"/>
      <c r="H7" s="36"/>
    </row>
    <row r="8" spans="2:8" x14ac:dyDescent="0.3">
      <c r="B8" s="5" t="s">
        <v>22</v>
      </c>
      <c r="C8" s="16" t="s">
        <v>9</v>
      </c>
      <c r="D8" s="18" t="s">
        <v>11</v>
      </c>
      <c r="E8" s="18">
        <v>45808</v>
      </c>
      <c r="F8" s="31">
        <v>130</v>
      </c>
      <c r="G8" s="12">
        <v>100000</v>
      </c>
      <c r="H8" s="36">
        <v>800</v>
      </c>
    </row>
    <row r="9" spans="2:8" x14ac:dyDescent="0.3">
      <c r="B9" s="5" t="s">
        <v>27</v>
      </c>
      <c r="C9" s="16" t="s">
        <v>15</v>
      </c>
      <c r="D9" s="18" t="s">
        <v>11</v>
      </c>
      <c r="E9" s="18">
        <v>45860</v>
      </c>
      <c r="F9" s="31">
        <v>70</v>
      </c>
      <c r="G9" s="12">
        <v>30000</v>
      </c>
      <c r="H9" s="36">
        <v>1450</v>
      </c>
    </row>
    <row r="10" spans="2:8" x14ac:dyDescent="0.3">
      <c r="B10" s="5"/>
      <c r="C10" s="16"/>
      <c r="D10" s="45" t="s">
        <v>41</v>
      </c>
      <c r="E10" s="18"/>
      <c r="F10" s="31"/>
      <c r="G10" s="12"/>
      <c r="H10" s="36">
        <f>SUBTOTAL(1,H8:H9)</f>
        <v>1125</v>
      </c>
    </row>
    <row r="11" spans="2:8" x14ac:dyDescent="0.3">
      <c r="B11" s="5"/>
      <c r="C11" s="16">
        <f>SUBTOTAL(3,C8:C9)</f>
        <v>2</v>
      </c>
      <c r="D11" s="45" t="s">
        <v>38</v>
      </c>
      <c r="E11" s="18"/>
      <c r="F11" s="31"/>
      <c r="G11" s="12"/>
      <c r="H11" s="36"/>
    </row>
    <row r="12" spans="2:8" x14ac:dyDescent="0.3">
      <c r="B12" s="5" t="s">
        <v>21</v>
      </c>
      <c r="C12" s="16" t="s">
        <v>8</v>
      </c>
      <c r="D12" s="18" t="s">
        <v>17</v>
      </c>
      <c r="E12" s="18">
        <v>45820</v>
      </c>
      <c r="F12" s="31">
        <v>120</v>
      </c>
      <c r="G12" s="12">
        <v>66000</v>
      </c>
      <c r="H12" s="36">
        <v>1214</v>
      </c>
    </row>
    <row r="13" spans="2:8" x14ac:dyDescent="0.3">
      <c r="B13" s="5" t="s">
        <v>25</v>
      </c>
      <c r="C13" s="16" t="s">
        <v>12</v>
      </c>
      <c r="D13" s="18" t="s">
        <v>17</v>
      </c>
      <c r="E13" s="18">
        <v>45829</v>
      </c>
      <c r="F13" s="31">
        <v>100</v>
      </c>
      <c r="G13" s="12">
        <v>33000</v>
      </c>
      <c r="H13" s="36">
        <v>1750</v>
      </c>
    </row>
    <row r="14" spans="2:8" ht="14.25" thickBot="1" x14ac:dyDescent="0.35">
      <c r="B14" s="14" t="s">
        <v>28</v>
      </c>
      <c r="C14" s="15" t="s">
        <v>16</v>
      </c>
      <c r="D14" s="19" t="s">
        <v>17</v>
      </c>
      <c r="E14" s="19">
        <v>45818</v>
      </c>
      <c r="F14" s="29">
        <v>100</v>
      </c>
      <c r="G14" s="13">
        <v>55000</v>
      </c>
      <c r="H14" s="37">
        <v>819</v>
      </c>
    </row>
    <row r="15" spans="2:8" x14ac:dyDescent="0.3">
      <c r="B15" s="26"/>
      <c r="C15" s="26"/>
      <c r="D15" s="48" t="s">
        <v>42</v>
      </c>
      <c r="E15" s="27"/>
      <c r="F15" s="46"/>
      <c r="G15" s="28"/>
      <c r="H15" s="47">
        <f>SUBTOTAL(1,H12:H14)</f>
        <v>1261</v>
      </c>
    </row>
    <row r="16" spans="2:8" x14ac:dyDescent="0.3">
      <c r="B16" s="26"/>
      <c r="C16" s="26">
        <f>SUBTOTAL(3,C12:C14)</f>
        <v>3</v>
      </c>
      <c r="D16" s="48" t="s">
        <v>39</v>
      </c>
      <c r="E16" s="27"/>
      <c r="F16" s="46"/>
      <c r="G16" s="28"/>
      <c r="H16" s="47"/>
    </row>
    <row r="17" spans="2:8" x14ac:dyDescent="0.3">
      <c r="B17" s="26"/>
      <c r="C17" s="26"/>
      <c r="D17" s="48" t="s">
        <v>1</v>
      </c>
      <c r="E17" s="27"/>
      <c r="F17" s="46"/>
      <c r="G17" s="28"/>
      <c r="H17" s="47">
        <f>SUBTOTAL(1,H3:H14)</f>
        <v>1057.25</v>
      </c>
    </row>
    <row r="18" spans="2:8" x14ac:dyDescent="0.3">
      <c r="B18" s="26"/>
      <c r="C18" s="26">
        <f>SUBTOTAL(3,C3:C14)</f>
        <v>8</v>
      </c>
      <c r="D18" s="48" t="s">
        <v>0</v>
      </c>
      <c r="E18" s="27"/>
      <c r="F18" s="46"/>
      <c r="G18" s="28"/>
      <c r="H18" s="47"/>
    </row>
  </sheetData>
  <sortState xmlns:xlrd2="http://schemas.microsoft.com/office/spreadsheetml/2017/richdata2" ref="B3:H14">
    <sortCondition descending="1" ref="D3:D14"/>
  </sortState>
  <phoneticPr fontId="2" type="noConversion"/>
  <conditionalFormatting sqref="B3:H18">
    <cfRule type="expression" dxfId="0" priority="1">
      <formula>$H3&gt;=1000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워크시트</vt:lpstr>
      </vt:variant>
      <vt:variant>
        <vt:i4>3</vt:i4>
      </vt:variant>
      <vt:variant>
        <vt:lpstr>차트</vt:lpstr>
      </vt:variant>
      <vt:variant>
        <vt:i4>1</vt:i4>
      </vt:variant>
      <vt:variant>
        <vt:lpstr>이름 지정된 범위</vt:lpstr>
      </vt:variant>
      <vt:variant>
        <vt:i4>3</vt:i4>
      </vt:variant>
    </vt:vector>
  </HeadingPairs>
  <TitlesOfParts>
    <vt:vector size="7" baseType="lpstr">
      <vt:lpstr>제1작업</vt:lpstr>
      <vt:lpstr>제2작업</vt:lpstr>
      <vt:lpstr>제3작업</vt:lpstr>
      <vt:lpstr>제4작업</vt:lpstr>
      <vt:lpstr>제2작업!Criteria</vt:lpstr>
      <vt:lpstr>제2작업!Extract</vt:lpstr>
      <vt:lpstr>구분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GHYOO YOO</cp:lastModifiedBy>
  <dcterms:created xsi:type="dcterms:W3CDTF">2023-07-20T01:12:47Z</dcterms:created>
  <dcterms:modified xsi:type="dcterms:W3CDTF">2025-05-12T01:01:25Z</dcterms:modified>
</cp:coreProperties>
</file>